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gelh\Downloads\"/>
    </mc:Choice>
  </mc:AlternateContent>
  <bookViews>
    <workbookView xWindow="0" yWindow="0" windowWidth="23040" windowHeight="8496"/>
  </bookViews>
  <sheets>
    <sheet name="SECUNDARIA" sheetId="2" r:id="rId1"/>
  </sheets>
  <definedNames>
    <definedName name="_xlnm._FilterDatabase" localSheetId="0" hidden="1">SECUNDARIA!$A$3:$U$20</definedName>
    <definedName name="_xlnm.Print_Area" localSheetId="0">SECUNDARIA!#REF!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2" l="1"/>
  <c r="O15" i="2"/>
  <c r="L9" i="2" l="1"/>
  <c r="R15" i="2" l="1"/>
  <c r="O8" i="2"/>
  <c r="R8" i="2" s="1"/>
  <c r="O9" i="2"/>
  <c r="R9" i="2" s="1"/>
  <c r="O11" i="2"/>
  <c r="R11" i="2" s="1"/>
  <c r="O12" i="2"/>
  <c r="R12" i="2" s="1"/>
  <c r="O14" i="2"/>
  <c r="R14" i="2" s="1"/>
  <c r="O13" i="2"/>
  <c r="R13" i="2" s="1"/>
  <c r="O17" i="2"/>
  <c r="R17" i="2" s="1"/>
  <c r="O18" i="2"/>
  <c r="R18" i="2" s="1"/>
  <c r="L10" i="2"/>
  <c r="O10" i="2" s="1"/>
  <c r="R10" i="2" s="1"/>
  <c r="L7" i="2" l="1"/>
  <c r="O7" i="2" s="1"/>
  <c r="R7" i="2" s="1"/>
  <c r="L19" i="2"/>
  <c r="O19" i="2" s="1"/>
  <c r="R19" i="2" s="1"/>
  <c r="L20" i="2"/>
  <c r="R20" i="2" s="1"/>
  <c r="L16" i="2"/>
  <c r="O16" i="2" s="1"/>
  <c r="R16" i="2" s="1"/>
</calcChain>
</file>

<file path=xl/sharedStrings.xml><?xml version="1.0" encoding="utf-8"?>
<sst xmlns="http://schemas.openxmlformats.org/spreadsheetml/2006/main" count="187" uniqueCount="75">
  <si>
    <t>N°</t>
  </si>
  <si>
    <t>Región</t>
  </si>
  <si>
    <t>Dre/Ugel</t>
  </si>
  <si>
    <t>Grupo de Inscripción</t>
  </si>
  <si>
    <t>Documento de Identidad</t>
  </si>
  <si>
    <t>Apellido Paterno</t>
  </si>
  <si>
    <t>Apellido Materno</t>
  </si>
  <si>
    <t>Nombres</t>
  </si>
  <si>
    <t>BONIFICACIÓN</t>
  </si>
  <si>
    <t>Puntaje Total</t>
  </si>
  <si>
    <t>LEY N° 29973 por condición de discapacidad</t>
  </si>
  <si>
    <t>LEY N° 29248 por se licenciado de las FFAA</t>
  </si>
  <si>
    <t>Orden de Prelacion</t>
  </si>
  <si>
    <t>HUÁNUCO</t>
  </si>
  <si>
    <t>UGEL HUACAYBAMBA</t>
  </si>
  <si>
    <t>ORAL</t>
  </si>
  <si>
    <t>ESCRITO</t>
  </si>
  <si>
    <t>EBR - SECUNDARIA - EDUCACION PARA EL TRABAJO</t>
  </si>
  <si>
    <t>-</t>
  </si>
  <si>
    <t>EIB</t>
  </si>
  <si>
    <t>RUBRO</t>
  </si>
  <si>
    <t>Formacion Academica y profesional</t>
  </si>
  <si>
    <t>Formacion continua</t>
  </si>
  <si>
    <t>Experiencia laboral</t>
  </si>
  <si>
    <t>Meritos</t>
  </si>
  <si>
    <t>AGROPECUARIA</t>
  </si>
  <si>
    <t>OBSERVACIÓN</t>
  </si>
  <si>
    <t>Puntaje Final</t>
  </si>
  <si>
    <t>SALINAS</t>
  </si>
  <si>
    <t xml:space="preserve">RODRIGUEZ </t>
  </si>
  <si>
    <t>HUAYANAY</t>
  </si>
  <si>
    <t>AGURTO</t>
  </si>
  <si>
    <t>BLANCA NIEVE</t>
  </si>
  <si>
    <t xml:space="preserve">ROJAS </t>
  </si>
  <si>
    <t>ASENCIO</t>
  </si>
  <si>
    <t>YOLIÑO</t>
  </si>
  <si>
    <t>SIFUENTES</t>
  </si>
  <si>
    <t>HERRERA</t>
  </si>
  <si>
    <t>PANTOJA</t>
  </si>
  <si>
    <t>SANCHEZ</t>
  </si>
  <si>
    <t>SANTISTEBAN</t>
  </si>
  <si>
    <t>BENANCIO</t>
  </si>
  <si>
    <t>JEAN DEISON</t>
  </si>
  <si>
    <t>JARAMILLO</t>
  </si>
  <si>
    <t>VALVERDE</t>
  </si>
  <si>
    <t>VILCOS</t>
  </si>
  <si>
    <t>ZAVALA</t>
  </si>
  <si>
    <t>GONZALES</t>
  </si>
  <si>
    <t>HURTADO</t>
  </si>
  <si>
    <t>CELZO</t>
  </si>
  <si>
    <t>WILDER</t>
  </si>
  <si>
    <t>VEGA</t>
  </si>
  <si>
    <t>BORJA</t>
  </si>
  <si>
    <t>REQUEDO</t>
  </si>
  <si>
    <t>DIMAS</t>
  </si>
  <si>
    <t>LOPEZ</t>
  </si>
  <si>
    <t>EUDEZ</t>
  </si>
  <si>
    <t>DAMASINA</t>
  </si>
  <si>
    <t>YAQUI YARITZA</t>
  </si>
  <si>
    <t>INOCENTE</t>
  </si>
  <si>
    <t>ROSHILL</t>
  </si>
  <si>
    <t>VIERA</t>
  </si>
  <si>
    <t>EMER</t>
  </si>
  <si>
    <t>MARCHINO</t>
  </si>
  <si>
    <t>JAIMI</t>
  </si>
  <si>
    <t>ABRAHAM</t>
  </si>
  <si>
    <t>PROCEDE SU RECLAMO DEL REGISTRO  N° 06949690</t>
  </si>
  <si>
    <t>PROCEDE SU RECLAMO DEL REGISTRO  N° 06954385</t>
  </si>
  <si>
    <t>SE ATENDIO RECLAMO DEL REGISTRO N° 06954342</t>
  </si>
  <si>
    <t>PROCEDE SU RECLAMO DEL REGISTRO N° 06950640</t>
  </si>
  <si>
    <t>PROCEDE SU RECLAMO DEL REGISTRO N° 06954448</t>
  </si>
  <si>
    <t>PROCEDE SU RECLAMO DEL REGISTRO N° 069499957</t>
  </si>
  <si>
    <t>PROCEDE SU RECLAMO DEL REGISTRO N° 06950728</t>
  </si>
  <si>
    <t>PROCEDE SU RECLAMO DEL REGISTRO N° 06954425</t>
  </si>
  <si>
    <t>PROCEDE SU RECLAMO DE REGISTRO  N° 06953265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</si>
</sst>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3C5C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9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tabSelected="1" topLeftCell="D1" zoomScale="80" zoomScaleNormal="80" workbookViewId="0">
      <pane ySplit="5" topLeftCell="A14" activePane="bottomLeft" state="frozen"/>
      <selection pane="bottomLeft" activeCell="P23" sqref="P23"/>
    </sheetView>
  </sheetViews>
  <sheetFormatPr baseColWidth="10" defaultColWidth="11.44140625" defaultRowHeight="14.4" x14ac:dyDescent="0.3"/>
  <cols>
    <col min="1" max="1" width="5" style="3" customWidth="1"/>
    <col min="2" max="2" width="12.109375" style="3" customWidth="1"/>
    <col min="3" max="3" width="23.44140625" style="3" bestFit="1" customWidth="1"/>
    <col min="4" max="4" width="22.5546875" style="3" customWidth="1"/>
    <col min="5" max="5" width="14.88671875" style="3" customWidth="1"/>
    <col min="6" max="6" width="16.5546875" style="3" bestFit="1" customWidth="1"/>
    <col min="7" max="7" width="17.109375" style="3" bestFit="1" customWidth="1"/>
    <col min="8" max="8" width="24.44140625" style="3" bestFit="1" customWidth="1"/>
    <col min="9" max="9" width="11.44140625" style="3"/>
    <col min="10" max="10" width="22.44140625" style="3" customWidth="1"/>
    <col min="11" max="12" width="12.5546875" style="3" customWidth="1"/>
    <col min="13" max="13" width="11.33203125" style="3" customWidth="1"/>
    <col min="14" max="15" width="7.6640625" style="3" customWidth="1"/>
    <col min="16" max="16" width="18.88671875" style="3" customWidth="1"/>
    <col min="17" max="17" width="15.6640625" style="3" customWidth="1"/>
    <col min="18" max="18" width="8.33203125" style="6" customWidth="1"/>
    <col min="19" max="19" width="13.5546875" style="3" customWidth="1"/>
    <col min="20" max="20" width="13.33203125" style="3" bestFit="1" customWidth="1"/>
    <col min="21" max="21" width="34.5546875" style="3" customWidth="1"/>
    <col min="22" max="22" width="34.44140625" style="3" customWidth="1"/>
    <col min="23" max="16384" width="11.44140625" style="3"/>
  </cols>
  <sheetData>
    <row r="1" spans="1:21" ht="15" thickBot="1" x14ac:dyDescent="0.35"/>
    <row r="2" spans="1:21" ht="15" customHeight="1" x14ac:dyDescent="0.3">
      <c r="A2" s="22" t="s">
        <v>0</v>
      </c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0" t="s">
        <v>6</v>
      </c>
      <c r="H2" s="20" t="s">
        <v>7</v>
      </c>
      <c r="I2" s="20" t="s">
        <v>12</v>
      </c>
      <c r="J2" s="13"/>
      <c r="K2" s="28" t="s">
        <v>20</v>
      </c>
      <c r="L2" s="28"/>
      <c r="M2" s="28"/>
      <c r="N2" s="29"/>
      <c r="O2" s="20" t="s">
        <v>9</v>
      </c>
      <c r="P2" s="20" t="s">
        <v>8</v>
      </c>
      <c r="Q2" s="20"/>
      <c r="R2" s="20" t="s">
        <v>27</v>
      </c>
      <c r="S2" s="24" t="s">
        <v>19</v>
      </c>
      <c r="T2" s="25"/>
      <c r="U2" s="14"/>
    </row>
    <row r="3" spans="1:21" ht="42" customHeight="1" x14ac:dyDescent="0.3">
      <c r="A3" s="23"/>
      <c r="B3" s="21"/>
      <c r="C3" s="21"/>
      <c r="D3" s="21"/>
      <c r="E3" s="21"/>
      <c r="F3" s="21"/>
      <c r="G3" s="21"/>
      <c r="H3" s="21"/>
      <c r="I3" s="21"/>
      <c r="J3" s="10"/>
      <c r="K3" s="30" t="s">
        <v>21</v>
      </c>
      <c r="L3" s="30" t="s">
        <v>22</v>
      </c>
      <c r="M3" s="30" t="s">
        <v>23</v>
      </c>
      <c r="N3" s="30" t="s">
        <v>24</v>
      </c>
      <c r="O3" s="21"/>
      <c r="P3" s="7" t="s">
        <v>10</v>
      </c>
      <c r="Q3" s="7" t="s">
        <v>11</v>
      </c>
      <c r="R3" s="21"/>
      <c r="S3" s="26"/>
      <c r="T3" s="27"/>
      <c r="U3" s="15"/>
    </row>
    <row r="4" spans="1:21" ht="42" customHeight="1" x14ac:dyDescent="0.3">
      <c r="A4" s="23"/>
      <c r="B4" s="21"/>
      <c r="C4" s="21"/>
      <c r="D4" s="21"/>
      <c r="E4" s="21"/>
      <c r="F4" s="21"/>
      <c r="G4" s="21"/>
      <c r="H4" s="21"/>
      <c r="I4" s="21"/>
      <c r="J4" s="11"/>
      <c r="K4" s="31"/>
      <c r="L4" s="31"/>
      <c r="M4" s="31"/>
      <c r="N4" s="31"/>
      <c r="O4" s="21"/>
      <c r="P4" s="7"/>
      <c r="Q4" s="7"/>
      <c r="R4" s="21"/>
      <c r="S4" s="8"/>
      <c r="T4" s="9"/>
      <c r="U4" s="15"/>
    </row>
    <row r="5" spans="1:21" ht="18" customHeight="1" x14ac:dyDescent="0.3">
      <c r="A5" s="23"/>
      <c r="B5" s="21"/>
      <c r="C5" s="21"/>
      <c r="D5" s="21"/>
      <c r="E5" s="21"/>
      <c r="F5" s="21"/>
      <c r="G5" s="21"/>
      <c r="H5" s="21"/>
      <c r="I5" s="21"/>
      <c r="J5" s="12"/>
      <c r="K5" s="32"/>
      <c r="L5" s="32"/>
      <c r="M5" s="32"/>
      <c r="N5" s="32"/>
      <c r="O5" s="21"/>
      <c r="P5" s="1">
        <v>0.15</v>
      </c>
      <c r="Q5" s="1">
        <v>0.1</v>
      </c>
      <c r="R5" s="21"/>
      <c r="S5" s="2" t="s">
        <v>15</v>
      </c>
      <c r="T5" s="2" t="s">
        <v>16</v>
      </c>
      <c r="U5" s="16" t="s">
        <v>26</v>
      </c>
    </row>
    <row r="6" spans="1:21" ht="22.2" customHeight="1" x14ac:dyDescent="0.3">
      <c r="A6" s="17" t="s">
        <v>25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9"/>
    </row>
    <row r="7" spans="1:21" s="46" customFormat="1" ht="43.2" x14ac:dyDescent="0.3">
      <c r="A7" s="33">
        <v>1</v>
      </c>
      <c r="B7" s="37" t="s">
        <v>13</v>
      </c>
      <c r="C7" s="37" t="s">
        <v>14</v>
      </c>
      <c r="D7" s="42" t="s">
        <v>17</v>
      </c>
      <c r="E7" s="37">
        <v>15200241</v>
      </c>
      <c r="F7" s="37" t="s">
        <v>52</v>
      </c>
      <c r="G7" s="37" t="s">
        <v>53</v>
      </c>
      <c r="H7" s="37" t="s">
        <v>54</v>
      </c>
      <c r="I7" s="37">
        <v>1</v>
      </c>
      <c r="J7" s="37" t="s">
        <v>25</v>
      </c>
      <c r="K7" s="37">
        <v>0</v>
      </c>
      <c r="L7" s="37">
        <f>10+0.5</f>
        <v>10.5</v>
      </c>
      <c r="M7" s="37">
        <v>8.4</v>
      </c>
      <c r="N7" s="37">
        <v>2</v>
      </c>
      <c r="O7" s="37">
        <f>SUM(K7:N7)</f>
        <v>20.9</v>
      </c>
      <c r="P7" s="37" t="s">
        <v>18</v>
      </c>
      <c r="Q7" s="37" t="s">
        <v>18</v>
      </c>
      <c r="R7" s="38">
        <f t="shared" ref="R7:R19" si="0">SUM(O7:Q7)</f>
        <v>20.9</v>
      </c>
      <c r="S7" s="37" t="s">
        <v>18</v>
      </c>
      <c r="T7" s="37" t="s">
        <v>18</v>
      </c>
      <c r="U7" s="45"/>
    </row>
    <row r="8" spans="1:21" s="46" customFormat="1" ht="43.2" x14ac:dyDescent="0.3">
      <c r="A8" s="41">
        <v>2</v>
      </c>
      <c r="B8" s="42" t="s">
        <v>13</v>
      </c>
      <c r="C8" s="42" t="s">
        <v>14</v>
      </c>
      <c r="D8" s="42" t="s">
        <v>17</v>
      </c>
      <c r="E8" s="37">
        <v>47051694</v>
      </c>
      <c r="F8" s="42" t="s">
        <v>47</v>
      </c>
      <c r="G8" s="42" t="s">
        <v>31</v>
      </c>
      <c r="H8" s="42" t="s">
        <v>58</v>
      </c>
      <c r="I8" s="37">
        <v>1</v>
      </c>
      <c r="J8" s="37" t="s">
        <v>25</v>
      </c>
      <c r="K8" s="37">
        <v>0</v>
      </c>
      <c r="L8" s="37">
        <v>1.5</v>
      </c>
      <c r="M8" s="37">
        <v>14.4</v>
      </c>
      <c r="N8" s="37"/>
      <c r="O8" s="37">
        <f t="shared" ref="O8:O20" si="1">SUM(K8:N8)</f>
        <v>15.9</v>
      </c>
      <c r="P8" s="37" t="s">
        <v>18</v>
      </c>
      <c r="Q8" s="37" t="s">
        <v>18</v>
      </c>
      <c r="R8" s="38">
        <f t="shared" si="0"/>
        <v>15.9</v>
      </c>
      <c r="S8" s="37" t="s">
        <v>18</v>
      </c>
      <c r="T8" s="37" t="s">
        <v>18</v>
      </c>
      <c r="U8" s="45"/>
    </row>
    <row r="9" spans="1:21" s="40" customFormat="1" ht="43.2" x14ac:dyDescent="0.3">
      <c r="A9" s="33">
        <v>3</v>
      </c>
      <c r="B9" s="34" t="s">
        <v>13</v>
      </c>
      <c r="C9" s="34" t="s">
        <v>14</v>
      </c>
      <c r="D9" s="35" t="s">
        <v>17</v>
      </c>
      <c r="E9" s="36">
        <v>47653780</v>
      </c>
      <c r="F9" s="34" t="s">
        <v>46</v>
      </c>
      <c r="G9" s="34" t="s">
        <v>55</v>
      </c>
      <c r="H9" s="34" t="s">
        <v>56</v>
      </c>
      <c r="I9" s="34">
        <v>6</v>
      </c>
      <c r="J9" s="34" t="s">
        <v>25</v>
      </c>
      <c r="K9" s="34">
        <v>4</v>
      </c>
      <c r="L9" s="34">
        <f>10+1.5</f>
        <v>11.5</v>
      </c>
      <c r="M9" s="34">
        <v>12</v>
      </c>
      <c r="N9" s="34"/>
      <c r="O9" s="37">
        <f t="shared" si="1"/>
        <v>27.5</v>
      </c>
      <c r="P9" s="37" t="s">
        <v>18</v>
      </c>
      <c r="Q9" s="37" t="s">
        <v>18</v>
      </c>
      <c r="R9" s="38">
        <f t="shared" si="0"/>
        <v>27.5</v>
      </c>
      <c r="S9" s="37" t="s">
        <v>18</v>
      </c>
      <c r="T9" s="37" t="s">
        <v>18</v>
      </c>
      <c r="U9" s="39" t="s">
        <v>68</v>
      </c>
    </row>
    <row r="10" spans="1:21" s="46" customFormat="1" ht="43.2" x14ac:dyDescent="0.3">
      <c r="A10" s="41">
        <v>4</v>
      </c>
      <c r="B10" s="42" t="s">
        <v>13</v>
      </c>
      <c r="C10" s="42" t="s">
        <v>14</v>
      </c>
      <c r="D10" s="42" t="s">
        <v>17</v>
      </c>
      <c r="E10" s="37">
        <v>45343202</v>
      </c>
      <c r="F10" s="37" t="s">
        <v>28</v>
      </c>
      <c r="G10" s="37" t="s">
        <v>38</v>
      </c>
      <c r="H10" s="37" t="s">
        <v>57</v>
      </c>
      <c r="I10" s="37">
        <v>6</v>
      </c>
      <c r="J10" s="37" t="s">
        <v>25</v>
      </c>
      <c r="K10" s="37">
        <v>4</v>
      </c>
      <c r="L10" s="37">
        <f>10+3+1</f>
        <v>14</v>
      </c>
      <c r="M10" s="37">
        <v>8.4</v>
      </c>
      <c r="N10" s="37"/>
      <c r="O10" s="37">
        <f>SUM(K10:N10)</f>
        <v>26.4</v>
      </c>
      <c r="P10" s="37" t="s">
        <v>18</v>
      </c>
      <c r="Q10" s="37" t="s">
        <v>18</v>
      </c>
      <c r="R10" s="38">
        <f>SUM(O10:Q10)</f>
        <v>26.4</v>
      </c>
      <c r="S10" s="37" t="s">
        <v>18</v>
      </c>
      <c r="T10" s="37" t="s">
        <v>18</v>
      </c>
      <c r="U10" s="43" t="s">
        <v>71</v>
      </c>
    </row>
    <row r="11" spans="1:21" s="40" customFormat="1" ht="43.2" x14ac:dyDescent="0.3">
      <c r="A11" s="33">
        <v>5</v>
      </c>
      <c r="B11" s="37" t="s">
        <v>13</v>
      </c>
      <c r="C11" s="37" t="s">
        <v>14</v>
      </c>
      <c r="D11" s="42" t="s">
        <v>17</v>
      </c>
      <c r="E11" s="42">
        <v>7577832</v>
      </c>
      <c r="F11" s="37" t="s">
        <v>61</v>
      </c>
      <c r="G11" s="37" t="s">
        <v>59</v>
      </c>
      <c r="H11" s="37" t="s">
        <v>62</v>
      </c>
      <c r="I11" s="37">
        <v>6</v>
      </c>
      <c r="J11" s="37" t="s">
        <v>25</v>
      </c>
      <c r="K11" s="37">
        <v>2</v>
      </c>
      <c r="L11" s="37">
        <v>4</v>
      </c>
      <c r="M11" s="37">
        <v>17.7</v>
      </c>
      <c r="N11" s="37"/>
      <c r="O11" s="37">
        <f t="shared" si="1"/>
        <v>23.7</v>
      </c>
      <c r="P11" s="37" t="s">
        <v>18</v>
      </c>
      <c r="Q11" s="37" t="s">
        <v>18</v>
      </c>
      <c r="R11" s="38">
        <f t="shared" si="0"/>
        <v>23.7</v>
      </c>
      <c r="S11" s="37" t="s">
        <v>18</v>
      </c>
      <c r="T11" s="37" t="s">
        <v>18</v>
      </c>
      <c r="U11" s="44" t="s">
        <v>67</v>
      </c>
    </row>
    <row r="12" spans="1:21" s="40" customFormat="1" ht="43.2" x14ac:dyDescent="0.3">
      <c r="A12" s="41">
        <v>6</v>
      </c>
      <c r="B12" s="37" t="s">
        <v>13</v>
      </c>
      <c r="C12" s="37" t="s">
        <v>14</v>
      </c>
      <c r="D12" s="42" t="s">
        <v>17</v>
      </c>
      <c r="E12" s="42">
        <v>47989056</v>
      </c>
      <c r="F12" s="37" t="s">
        <v>37</v>
      </c>
      <c r="G12" s="37" t="s">
        <v>63</v>
      </c>
      <c r="H12" s="37" t="s">
        <v>64</v>
      </c>
      <c r="I12" s="37">
        <v>6</v>
      </c>
      <c r="J12" s="37" t="s">
        <v>25</v>
      </c>
      <c r="K12" s="37">
        <v>0</v>
      </c>
      <c r="L12" s="37">
        <v>10</v>
      </c>
      <c r="M12" s="37">
        <v>12.5</v>
      </c>
      <c r="N12" s="37"/>
      <c r="O12" s="37">
        <f>SUM(K12:N12)</f>
        <v>22.5</v>
      </c>
      <c r="P12" s="37" t="s">
        <v>18</v>
      </c>
      <c r="Q12" s="37" t="s">
        <v>18</v>
      </c>
      <c r="R12" s="38">
        <f>SUM(O12:Q12)</f>
        <v>22.5</v>
      </c>
      <c r="S12" s="37" t="s">
        <v>18</v>
      </c>
      <c r="T12" s="37" t="s">
        <v>18</v>
      </c>
      <c r="U12" s="43" t="s">
        <v>70</v>
      </c>
    </row>
    <row r="13" spans="1:21" s="40" customFormat="1" ht="43.2" x14ac:dyDescent="0.3">
      <c r="A13" s="33">
        <v>7</v>
      </c>
      <c r="B13" s="37" t="s">
        <v>13</v>
      </c>
      <c r="C13" s="37" t="s">
        <v>14</v>
      </c>
      <c r="D13" s="42" t="s">
        <v>17</v>
      </c>
      <c r="E13" s="42">
        <v>44584332</v>
      </c>
      <c r="F13" s="37" t="s">
        <v>61</v>
      </c>
      <c r="G13" s="37" t="s">
        <v>39</v>
      </c>
      <c r="H13" s="37" t="s">
        <v>65</v>
      </c>
      <c r="I13" s="37">
        <v>6</v>
      </c>
      <c r="J13" s="37" t="s">
        <v>25</v>
      </c>
      <c r="K13" s="37">
        <v>0</v>
      </c>
      <c r="L13" s="37">
        <v>2.5</v>
      </c>
      <c r="M13" s="37">
        <v>14.4</v>
      </c>
      <c r="N13" s="37"/>
      <c r="O13" s="37">
        <f>SUM(K13:N13)</f>
        <v>16.899999999999999</v>
      </c>
      <c r="P13" s="37" t="s">
        <v>18</v>
      </c>
      <c r="Q13" s="37" t="s">
        <v>18</v>
      </c>
      <c r="R13" s="38">
        <f>SUM(O13:Q13)</f>
        <v>16.899999999999999</v>
      </c>
      <c r="S13" s="37" t="s">
        <v>18</v>
      </c>
      <c r="T13" s="37" t="s">
        <v>18</v>
      </c>
      <c r="U13" s="43" t="s">
        <v>73</v>
      </c>
    </row>
    <row r="14" spans="1:21" s="46" customFormat="1" ht="43.2" x14ac:dyDescent="0.3">
      <c r="A14" s="41">
        <v>8</v>
      </c>
      <c r="B14" s="37" t="s">
        <v>13</v>
      </c>
      <c r="C14" s="37" t="s">
        <v>14</v>
      </c>
      <c r="D14" s="42" t="s">
        <v>17</v>
      </c>
      <c r="E14" s="37">
        <v>23098574</v>
      </c>
      <c r="F14" s="37" t="s">
        <v>48</v>
      </c>
      <c r="G14" s="37" t="s">
        <v>29</v>
      </c>
      <c r="H14" s="37" t="s">
        <v>49</v>
      </c>
      <c r="I14" s="37">
        <v>6</v>
      </c>
      <c r="J14" s="37" t="s">
        <v>25</v>
      </c>
      <c r="K14" s="37">
        <v>2</v>
      </c>
      <c r="L14" s="42">
        <v>11.5</v>
      </c>
      <c r="M14" s="42">
        <v>2.7</v>
      </c>
      <c r="N14" s="42">
        <v>0</v>
      </c>
      <c r="O14" s="37">
        <f t="shared" si="1"/>
        <v>16.2</v>
      </c>
      <c r="P14" s="37" t="s">
        <v>18</v>
      </c>
      <c r="Q14" s="37" t="s">
        <v>18</v>
      </c>
      <c r="R14" s="38">
        <f t="shared" si="0"/>
        <v>16.2</v>
      </c>
      <c r="S14" s="37" t="s">
        <v>18</v>
      </c>
      <c r="T14" s="37" t="s">
        <v>18</v>
      </c>
      <c r="U14" s="43" t="s">
        <v>74</v>
      </c>
    </row>
    <row r="15" spans="1:21" s="40" customFormat="1" ht="43.2" x14ac:dyDescent="0.3">
      <c r="A15" s="33">
        <v>9</v>
      </c>
      <c r="B15" s="51" t="s">
        <v>13</v>
      </c>
      <c r="C15" s="51" t="s">
        <v>14</v>
      </c>
      <c r="D15" s="52" t="s">
        <v>17</v>
      </c>
      <c r="E15" s="42">
        <v>43422950</v>
      </c>
      <c r="F15" s="51" t="s">
        <v>59</v>
      </c>
      <c r="G15" s="51" t="s">
        <v>37</v>
      </c>
      <c r="H15" s="51" t="s">
        <v>60</v>
      </c>
      <c r="I15" s="51">
        <v>6</v>
      </c>
      <c r="J15" s="51" t="s">
        <v>25</v>
      </c>
      <c r="K15" s="51">
        <v>0</v>
      </c>
      <c r="L15" s="51">
        <v>7</v>
      </c>
      <c r="M15" s="51">
        <v>6.3</v>
      </c>
      <c r="N15" s="51"/>
      <c r="O15" s="37">
        <f>SUM(K15:N15)</f>
        <v>13.3</v>
      </c>
      <c r="P15" s="37" t="s">
        <v>18</v>
      </c>
      <c r="Q15" s="37" t="s">
        <v>18</v>
      </c>
      <c r="R15" s="38">
        <f>SUM(O15:Q15)</f>
        <v>13.3</v>
      </c>
      <c r="S15" s="37" t="s">
        <v>18</v>
      </c>
      <c r="T15" s="37" t="s">
        <v>18</v>
      </c>
      <c r="U15" s="44" t="s">
        <v>66</v>
      </c>
    </row>
    <row r="16" spans="1:21" s="46" customFormat="1" ht="46.95" customHeight="1" x14ac:dyDescent="0.3">
      <c r="A16" s="41">
        <v>10</v>
      </c>
      <c r="B16" s="37" t="s">
        <v>13</v>
      </c>
      <c r="C16" s="37" t="s">
        <v>14</v>
      </c>
      <c r="D16" s="42" t="s">
        <v>17</v>
      </c>
      <c r="E16" s="37">
        <v>74068618</v>
      </c>
      <c r="F16" s="37" t="s">
        <v>51</v>
      </c>
      <c r="G16" s="37" t="s">
        <v>36</v>
      </c>
      <c r="H16" s="37" t="s">
        <v>50</v>
      </c>
      <c r="I16" s="37">
        <v>6</v>
      </c>
      <c r="J16" s="37" t="s">
        <v>25</v>
      </c>
      <c r="K16" s="37">
        <v>0</v>
      </c>
      <c r="L16" s="42">
        <f>3.5+1</f>
        <v>4.5</v>
      </c>
      <c r="M16" s="42">
        <v>0</v>
      </c>
      <c r="N16" s="42">
        <v>0</v>
      </c>
      <c r="O16" s="37">
        <f t="shared" si="1"/>
        <v>4.5</v>
      </c>
      <c r="P16" s="37" t="s">
        <v>18</v>
      </c>
      <c r="Q16" s="37" t="s">
        <v>18</v>
      </c>
      <c r="R16" s="38">
        <f t="shared" si="0"/>
        <v>4.5</v>
      </c>
      <c r="S16" s="37" t="s">
        <v>18</v>
      </c>
      <c r="T16" s="37" t="s">
        <v>18</v>
      </c>
      <c r="U16" s="43"/>
    </row>
    <row r="17" spans="1:21" s="46" customFormat="1" ht="43.2" x14ac:dyDescent="0.3">
      <c r="A17" s="33">
        <v>11</v>
      </c>
      <c r="B17" s="37" t="s">
        <v>13</v>
      </c>
      <c r="C17" s="37" t="s">
        <v>14</v>
      </c>
      <c r="D17" s="42" t="s">
        <v>17</v>
      </c>
      <c r="E17" s="37">
        <v>70576157</v>
      </c>
      <c r="F17" s="37" t="s">
        <v>43</v>
      </c>
      <c r="G17" s="37" t="s">
        <v>44</v>
      </c>
      <c r="H17" s="37" t="s">
        <v>45</v>
      </c>
      <c r="I17" s="37">
        <v>6</v>
      </c>
      <c r="J17" s="37" t="s">
        <v>25</v>
      </c>
      <c r="K17" s="37">
        <v>0</v>
      </c>
      <c r="L17" s="37">
        <v>0.5</v>
      </c>
      <c r="M17" s="37">
        <v>0</v>
      </c>
      <c r="N17" s="37">
        <v>0</v>
      </c>
      <c r="O17" s="37">
        <f t="shared" si="1"/>
        <v>0.5</v>
      </c>
      <c r="P17" s="37" t="s">
        <v>18</v>
      </c>
      <c r="Q17" s="37" t="s">
        <v>18</v>
      </c>
      <c r="R17" s="38">
        <f t="shared" si="0"/>
        <v>0.5</v>
      </c>
      <c r="S17" s="37" t="s">
        <v>18</v>
      </c>
      <c r="T17" s="37" t="s">
        <v>18</v>
      </c>
      <c r="U17" s="45"/>
    </row>
    <row r="18" spans="1:21" s="40" customFormat="1" ht="43.2" x14ac:dyDescent="0.3">
      <c r="A18" s="41">
        <v>12</v>
      </c>
      <c r="B18" s="42" t="s">
        <v>13</v>
      </c>
      <c r="C18" s="42" t="s">
        <v>14</v>
      </c>
      <c r="D18" s="42" t="s">
        <v>17</v>
      </c>
      <c r="E18" s="36">
        <v>71382238</v>
      </c>
      <c r="F18" s="37" t="s">
        <v>40</v>
      </c>
      <c r="G18" s="37" t="s">
        <v>41</v>
      </c>
      <c r="H18" s="37" t="s">
        <v>42</v>
      </c>
      <c r="I18" s="37">
        <v>6</v>
      </c>
      <c r="J18" s="37" t="s">
        <v>25</v>
      </c>
      <c r="K18" s="37">
        <v>0</v>
      </c>
      <c r="L18" s="37">
        <v>0.5</v>
      </c>
      <c r="M18" s="37">
        <v>0</v>
      </c>
      <c r="N18" s="37">
        <v>0</v>
      </c>
      <c r="O18" s="37">
        <f t="shared" si="1"/>
        <v>0.5</v>
      </c>
      <c r="P18" s="37" t="s">
        <v>18</v>
      </c>
      <c r="Q18" s="37" t="s">
        <v>18</v>
      </c>
      <c r="R18" s="38">
        <f t="shared" si="0"/>
        <v>0.5</v>
      </c>
      <c r="S18" s="37" t="s">
        <v>18</v>
      </c>
      <c r="T18" s="37" t="s">
        <v>18</v>
      </c>
      <c r="U18" s="43" t="s">
        <v>69</v>
      </c>
    </row>
    <row r="19" spans="1:21" s="46" customFormat="1" ht="43.2" x14ac:dyDescent="0.3">
      <c r="A19" s="33">
        <v>13</v>
      </c>
      <c r="B19" s="37" t="s">
        <v>13</v>
      </c>
      <c r="C19" s="37" t="s">
        <v>14</v>
      </c>
      <c r="D19" s="42" t="s">
        <v>17</v>
      </c>
      <c r="E19" s="42">
        <v>71976238</v>
      </c>
      <c r="F19" s="42" t="s">
        <v>33</v>
      </c>
      <c r="G19" s="42" t="s">
        <v>34</v>
      </c>
      <c r="H19" s="42" t="s">
        <v>35</v>
      </c>
      <c r="I19" s="42">
        <v>8</v>
      </c>
      <c r="J19" s="37" t="s">
        <v>25</v>
      </c>
      <c r="K19" s="42">
        <v>0</v>
      </c>
      <c r="L19" s="42">
        <f>10+1.5+1</f>
        <v>12.5</v>
      </c>
      <c r="M19" s="42">
        <v>0</v>
      </c>
      <c r="N19" s="42">
        <v>0</v>
      </c>
      <c r="O19" s="37">
        <f t="shared" si="1"/>
        <v>12.5</v>
      </c>
      <c r="P19" s="37" t="s">
        <v>18</v>
      </c>
      <c r="Q19" s="37" t="s">
        <v>18</v>
      </c>
      <c r="R19" s="38">
        <f t="shared" si="0"/>
        <v>12.5</v>
      </c>
      <c r="S19" s="37" t="s">
        <v>18</v>
      </c>
      <c r="T19" s="37" t="s">
        <v>18</v>
      </c>
      <c r="U19" s="43"/>
    </row>
    <row r="20" spans="1:21" s="46" customFormat="1" ht="43.8" thickBot="1" x14ac:dyDescent="0.35">
      <c r="A20" s="41">
        <v>14</v>
      </c>
      <c r="B20" s="47" t="s">
        <v>13</v>
      </c>
      <c r="C20" s="47" t="s">
        <v>14</v>
      </c>
      <c r="D20" s="48" t="s">
        <v>17</v>
      </c>
      <c r="E20" s="48">
        <v>71398054</v>
      </c>
      <c r="F20" s="48" t="s">
        <v>30</v>
      </c>
      <c r="G20" s="48" t="s">
        <v>31</v>
      </c>
      <c r="H20" s="48" t="s">
        <v>32</v>
      </c>
      <c r="I20" s="48">
        <v>8</v>
      </c>
      <c r="J20" s="47" t="s">
        <v>25</v>
      </c>
      <c r="K20" s="48">
        <v>0</v>
      </c>
      <c r="L20" s="48">
        <f>1+4</f>
        <v>5</v>
      </c>
      <c r="M20" s="48">
        <v>0.3</v>
      </c>
      <c r="N20" s="48">
        <v>0</v>
      </c>
      <c r="O20" s="47">
        <f>SUM(K20:N20)</f>
        <v>5.3</v>
      </c>
      <c r="P20" s="47" t="s">
        <v>18</v>
      </c>
      <c r="Q20" s="47" t="s">
        <v>18</v>
      </c>
      <c r="R20" s="49">
        <f>SUM(O20:Q20)</f>
        <v>5.3</v>
      </c>
      <c r="S20" s="47" t="s">
        <v>18</v>
      </c>
      <c r="T20" s="47" t="s">
        <v>18</v>
      </c>
      <c r="U20" s="50" t="s">
        <v>72</v>
      </c>
    </row>
    <row r="22" spans="1:21" s="4" customFormat="1" x14ac:dyDescent="0.3">
      <c r="R22" s="5"/>
    </row>
    <row r="23" spans="1:21" s="4" customFormat="1" x14ac:dyDescent="0.3">
      <c r="R23" s="5"/>
    </row>
    <row r="24" spans="1:21" s="4" customFormat="1" x14ac:dyDescent="0.3">
      <c r="R24" s="5"/>
    </row>
    <row r="25" spans="1:21" s="4" customFormat="1" x14ac:dyDescent="0.3">
      <c r="R25" s="5"/>
    </row>
    <row r="26" spans="1:21" s="4" customFormat="1" x14ac:dyDescent="0.3">
      <c r="R26" s="5"/>
    </row>
    <row r="27" spans="1:21" s="4" customFormat="1" x14ac:dyDescent="0.3">
      <c r="R27" s="5"/>
    </row>
    <row r="28" spans="1:21" s="4" customFormat="1" x14ac:dyDescent="0.3">
      <c r="R28" s="5"/>
    </row>
    <row r="29" spans="1:21" s="4" customFormat="1" x14ac:dyDescent="0.3">
      <c r="R29" s="5"/>
    </row>
    <row r="30" spans="1:21" s="4" customFormat="1" x14ac:dyDescent="0.3">
      <c r="R30" s="5"/>
    </row>
    <row r="31" spans="1:21" s="4" customFormat="1" x14ac:dyDescent="0.3">
      <c r="R31" s="5"/>
    </row>
    <row r="32" spans="1:21" s="4" customFormat="1" x14ac:dyDescent="0.3">
      <c r="R32" s="5"/>
    </row>
    <row r="33" spans="18:18" s="4" customFormat="1" x14ac:dyDescent="0.3">
      <c r="R33" s="5"/>
    </row>
    <row r="34" spans="18:18" s="4" customFormat="1" x14ac:dyDescent="0.3">
      <c r="R34" s="5"/>
    </row>
    <row r="35" spans="18:18" s="4" customFormat="1" x14ac:dyDescent="0.3">
      <c r="R35" s="5"/>
    </row>
    <row r="36" spans="18:18" s="4" customFormat="1" x14ac:dyDescent="0.3">
      <c r="R36" s="5"/>
    </row>
    <row r="37" spans="18:18" s="4" customFormat="1" x14ac:dyDescent="0.3">
      <c r="R37" s="5"/>
    </row>
    <row r="38" spans="18:18" s="4" customFormat="1" x14ac:dyDescent="0.3">
      <c r="R38" s="5"/>
    </row>
    <row r="39" spans="18:18" s="4" customFormat="1" x14ac:dyDescent="0.3">
      <c r="R39" s="5"/>
    </row>
    <row r="40" spans="18:18" s="4" customFormat="1" x14ac:dyDescent="0.3">
      <c r="R40" s="5"/>
    </row>
    <row r="41" spans="18:18" s="4" customFormat="1" x14ac:dyDescent="0.3">
      <c r="R41" s="5"/>
    </row>
    <row r="42" spans="18:18" s="4" customFormat="1" x14ac:dyDescent="0.3">
      <c r="R42" s="5"/>
    </row>
    <row r="43" spans="18:18" s="4" customFormat="1" x14ac:dyDescent="0.3">
      <c r="R43" s="5"/>
    </row>
    <row r="44" spans="18:18" s="4" customFormat="1" x14ac:dyDescent="0.3">
      <c r="R44" s="5"/>
    </row>
    <row r="45" spans="18:18" s="4" customFormat="1" x14ac:dyDescent="0.3">
      <c r="R45" s="5"/>
    </row>
    <row r="46" spans="18:18" s="4" customFormat="1" x14ac:dyDescent="0.3">
      <c r="R46" s="5"/>
    </row>
    <row r="47" spans="18:18" s="4" customFormat="1" x14ac:dyDescent="0.3">
      <c r="R47" s="5"/>
    </row>
    <row r="48" spans="18:18" s="4" customFormat="1" x14ac:dyDescent="0.3">
      <c r="R48" s="5"/>
    </row>
    <row r="49" spans="1:21" s="4" customFormat="1" x14ac:dyDescent="0.3">
      <c r="R49" s="5"/>
    </row>
    <row r="50" spans="1:21" s="4" customFormat="1" x14ac:dyDescent="0.3">
      <c r="R50" s="5"/>
    </row>
    <row r="51" spans="1:21" s="4" customFormat="1" x14ac:dyDescent="0.3">
      <c r="R51" s="5"/>
    </row>
    <row r="52" spans="1:21" s="4" customFormat="1" x14ac:dyDescent="0.3">
      <c r="R52" s="5"/>
    </row>
    <row r="53" spans="1:21" s="4" customFormat="1" x14ac:dyDescent="0.3">
      <c r="R53" s="5"/>
    </row>
    <row r="54" spans="1:21" s="4" customFormat="1" x14ac:dyDescent="0.3">
      <c r="R54" s="5"/>
    </row>
    <row r="55" spans="1:21" s="4" customFormat="1" x14ac:dyDescent="0.3">
      <c r="R55" s="5"/>
    </row>
    <row r="56" spans="1:21" s="4" customFormat="1" x14ac:dyDescent="0.3">
      <c r="R56" s="5"/>
    </row>
    <row r="57" spans="1:21" s="4" customFormat="1" x14ac:dyDescent="0.3">
      <c r="R57" s="5"/>
    </row>
    <row r="58" spans="1:21" s="4" customFormat="1" x14ac:dyDescent="0.3">
      <c r="R58" s="5"/>
    </row>
    <row r="59" spans="1:21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5"/>
      <c r="S59" s="4"/>
      <c r="T59" s="4"/>
      <c r="U59" s="4"/>
    </row>
    <row r="60" spans="1:21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5"/>
      <c r="S60" s="4"/>
      <c r="T60" s="4"/>
      <c r="U60" s="4"/>
    </row>
    <row r="61" spans="1:21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5"/>
      <c r="S61" s="4"/>
      <c r="T61" s="4"/>
      <c r="U61" s="4"/>
    </row>
    <row r="62" spans="1:21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5"/>
      <c r="S62" s="4"/>
      <c r="T62" s="4"/>
      <c r="U62" s="4"/>
    </row>
    <row r="63" spans="1:21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5"/>
      <c r="S63" s="4"/>
      <c r="T63" s="4"/>
      <c r="U63" s="4"/>
    </row>
    <row r="64" spans="1:21" x14ac:dyDescent="0.3">
      <c r="R64" s="5"/>
    </row>
  </sheetData>
  <autoFilter ref="A3:U21">
    <filterColumn colId="18" showButton="0"/>
  </autoFilter>
  <mergeCells count="19">
    <mergeCell ref="M3:M5"/>
    <mergeCell ref="N3:N5"/>
    <mergeCell ref="F2:F5"/>
    <mergeCell ref="A6:U6"/>
    <mergeCell ref="R2:R5"/>
    <mergeCell ref="O2:O5"/>
    <mergeCell ref="A2:A5"/>
    <mergeCell ref="B2:B5"/>
    <mergeCell ref="C2:C5"/>
    <mergeCell ref="D2:D5"/>
    <mergeCell ref="E2:E5"/>
    <mergeCell ref="S2:T3"/>
    <mergeCell ref="K2:N2"/>
    <mergeCell ref="G2:G5"/>
    <mergeCell ref="H2:H5"/>
    <mergeCell ref="I2:I5"/>
    <mergeCell ref="P2:Q2"/>
    <mergeCell ref="K3:K5"/>
    <mergeCell ref="L3:L5"/>
  </mergeCells>
  <pageMargins left="0.7" right="0.7" top="0.75" bottom="0.75" header="0.3" footer="0.3"/>
  <pageSetup paperSize="9" scale="43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SECUNDARIA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agi</dc:creator>
  <cp:lastModifiedBy>UGEL307 HBBA</cp:lastModifiedBy>
  <cp:lastPrinted>2025-04-21T14:55:30Z</cp:lastPrinted>
  <dcterms:created xsi:type="dcterms:W3CDTF">2025-03-01T15:48:24Z</dcterms:created>
  <dcterms:modified xsi:type="dcterms:W3CDTF">2026-03-10T22:06:29Z</dcterms:modified>
</cp:coreProperties>
</file>