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C:\Users\alemb\Documents\ARCHIVOS UGEL HBBA\ALEMBERTH 2026\RESULTADO FINAL CAS 09 SEDE  Y 10 JEC\"/>
    </mc:Choice>
  </mc:AlternateContent>
  <xr:revisionPtr revIDLastSave="0" documentId="13_ncr:1_{3015039A-B791-4328-AC6D-D0B563824E2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oja3" sheetId="2" r:id="rId1"/>
  </sheets>
  <definedNames>
    <definedName name="_xlnm.Print_Area" localSheetId="0">Hoja3!$A$1:$J$26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3" i="2" l="1"/>
  <c r="F12" i="2"/>
  <c r="E12" i="2"/>
  <c r="G12" i="2" s="1"/>
  <c r="I12" i="2" s="1"/>
  <c r="E21" i="2" l="1"/>
  <c r="G21" i="2" s="1"/>
  <c r="I21" i="2" s="1"/>
  <c r="F22" i="2"/>
  <c r="G22" i="2" s="1"/>
  <c r="I22" i="2" s="1"/>
  <c r="G13" i="2"/>
  <c r="F24" i="2" l="1"/>
  <c r="G24" i="2" s="1"/>
  <c r="E23" i="2"/>
  <c r="G23" i="2" s="1"/>
  <c r="G26" i="2"/>
  <c r="G25" i="2"/>
  <c r="F32" i="2"/>
  <c r="G32" i="2" s="1"/>
  <c r="I32" i="2" s="1"/>
  <c r="G35" i="2"/>
  <c r="G36" i="2"/>
  <c r="G34" i="2"/>
  <c r="G33" i="2"/>
  <c r="F11" i="2"/>
  <c r="G11" i="2" s="1"/>
  <c r="I11" i="2" s="1"/>
</calcChain>
</file>

<file path=xl/sharedStrings.xml><?xml version="1.0" encoding="utf-8"?>
<sst xmlns="http://schemas.openxmlformats.org/spreadsheetml/2006/main" count="75" uniqueCount="37">
  <si>
    <t>APELLIDOS Y NOMBRES</t>
  </si>
  <si>
    <t>DNI</t>
  </si>
  <si>
    <t>REGISTRO DE DOCUMENTO</t>
  </si>
  <si>
    <t>EVALUACIÓN</t>
  </si>
  <si>
    <t xml:space="preserve">CALIFICACIÓN </t>
  </si>
  <si>
    <t>OBSERVACIÓN</t>
  </si>
  <si>
    <t>FORMACIÓN PROFESIONAL</t>
  </si>
  <si>
    <t>CAPACITACIÓN</t>
  </si>
  <si>
    <t>EXPERIENCIA LABORAL</t>
  </si>
  <si>
    <t>RESPONSABLE DE TESORERIA Y BIENESTARSOCIAL (SUPLENCIA)</t>
  </si>
  <si>
    <t>ASISTENTE ADMINISTRATIVO DE ABASTECIMIENTO (TRANSITORIO)</t>
  </si>
  <si>
    <t>ASISTENTE ADMINISTRATIVO EN PLANEAMIENTO Y MODERNIZACIÓN DE LA GESTIÓN PÚBLICA (TRANSITORIO)</t>
  </si>
  <si>
    <t>CLAUDIO PICON HEBER</t>
  </si>
  <si>
    <t>CEFERINO MORENO HEIDI MAYUMI</t>
  </si>
  <si>
    <t>OTAYZA PEREZ GREGORY PAUL</t>
  </si>
  <si>
    <t>BENDEZU APARCO LIZBET MARUJA</t>
  </si>
  <si>
    <t>JULCON GUEVARRA MERLI JULISSA</t>
  </si>
  <si>
    <t>TUCTO SANTIAGO JHOSEP FRANK</t>
  </si>
  <si>
    <t xml:space="preserve">CORPUS  HUERTA ELOISA </t>
  </si>
  <si>
    <t>ESPINOZA MARTEL ERIKA ALMENDRA</t>
  </si>
  <si>
    <t>NIETO  TRUJILLO NELVA</t>
  </si>
  <si>
    <t>ESTRADA LOZANO VICTOR  FERREYROS</t>
  </si>
  <si>
    <t>RIVADENEYRA ADRIANO LEONARDA PILAR</t>
  </si>
  <si>
    <t>SOTELO NORABUENA YUNIOR ALDAIR</t>
  </si>
  <si>
    <t>SALAZAR ESPINOZA YATINE DANITZA</t>
  </si>
  <si>
    <t>GAMARRA ALIAGA LUIZ FERNANDO</t>
  </si>
  <si>
    <t>NAVIDAD MAYS DARLY YOLI</t>
  </si>
  <si>
    <t>MORRILLO REYES MAILER YERVIN</t>
  </si>
  <si>
    <t>RAMOS  JESUS FREDY YORDY</t>
  </si>
  <si>
    <t>COCHACHIN TRINIDAD ELDER YOVER</t>
  </si>
  <si>
    <t>ESTEBAN ROJAS YONY CRISPIN</t>
  </si>
  <si>
    <t>ENTREVISTA</t>
  </si>
  <si>
    <t>PUNTAJE FINAL</t>
  </si>
  <si>
    <t>NO APTO</t>
  </si>
  <si>
    <t>ADJUDICA</t>
  </si>
  <si>
    <t>ACCESITARIO</t>
  </si>
  <si>
    <t>RESULTADOS FINAL DEL PROCESO CAS SEDE  N° 009-2026 UGEL HUACAYBAMBA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</si>
</sst>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1" xfId="0" applyFont="1" applyFill="1" applyBorder="1" applyAlignment="1">
      <alignment horizontal="left"/>
    </xf>
    <xf numFmtId="0" fontId="1" fillId="0" borderId="1" xfId="0" applyFont="1" applyFill="1" applyBorder="1" applyAlignment="1">
      <alignment horizont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 wrapText="1"/>
    </xf>
    <xf numFmtId="0" fontId="5" fillId="3" borderId="1" xfId="0" applyNumberFormat="1" applyFont="1" applyFill="1" applyBorder="1" applyAlignment="1">
      <alignment horizontal="center" vertical="center"/>
    </xf>
    <xf numFmtId="0" fontId="5" fillId="3" borderId="1" xfId="0" applyNumberFormat="1" applyFont="1" applyFill="1" applyBorder="1" applyAlignment="1">
      <alignment horizontal="center" vertical="center" wrapText="1"/>
    </xf>
    <xf numFmtId="14" fontId="5" fillId="3" borderId="1" xfId="0" applyNumberFormat="1" applyFont="1" applyFill="1" applyBorder="1" applyAlignment="1">
      <alignment horizontal="left" vertical="center"/>
    </xf>
    <xf numFmtId="14" fontId="6" fillId="3" borderId="1" xfId="0" applyNumberFormat="1" applyFont="1" applyFill="1" applyBorder="1" applyAlignment="1">
      <alignment horizontal="left" vertical="center"/>
    </xf>
    <xf numFmtId="0" fontId="6" fillId="3" borderId="1" xfId="0" applyNumberFormat="1" applyFont="1" applyFill="1" applyBorder="1" applyAlignment="1">
      <alignment horizontal="center" vertical="center"/>
    </xf>
    <xf numFmtId="0" fontId="6" fillId="3" borderId="1" xfId="0" applyNumberFormat="1" applyFont="1" applyFill="1" applyBorder="1" applyAlignment="1">
      <alignment horizontal="center" vertical="center" wrapText="1"/>
    </xf>
    <xf numFmtId="14" fontId="6" fillId="3" borderId="0" xfId="0" applyNumberFormat="1" applyFont="1" applyFill="1" applyBorder="1" applyAlignment="1">
      <alignment horizontal="left" vertical="center"/>
    </xf>
    <xf numFmtId="0" fontId="0" fillId="0" borderId="0" xfId="0" applyFont="1"/>
    <xf numFmtId="0" fontId="7" fillId="0" borderId="0" xfId="0" applyFont="1"/>
    <xf numFmtId="0" fontId="8" fillId="0" borderId="0" xfId="0" applyFont="1" applyAlignment="1">
      <alignment vertical="center"/>
    </xf>
    <xf numFmtId="14" fontId="4" fillId="2" borderId="1" xfId="0" applyNumberFormat="1" applyFont="1" applyFill="1" applyBorder="1" applyAlignment="1">
      <alignment horizontal="center" vertical="center" wrapText="1"/>
    </xf>
    <xf numFmtId="14" fontId="4" fillId="2" borderId="3" xfId="0" applyNumberFormat="1" applyFont="1" applyFill="1" applyBorder="1" applyAlignment="1">
      <alignment horizontal="center" vertical="center" wrapText="1"/>
    </xf>
    <xf numFmtId="14" fontId="4" fillId="2" borderId="4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4" fontId="4" fillId="2" borderId="1" xfId="0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3029478</xdr:colOff>
      <xdr:row>0</xdr:row>
      <xdr:rowOff>122261</xdr:rowOff>
    </xdr:from>
    <xdr:to>
      <xdr:col>9</xdr:col>
      <xdr:colOff>2918354</xdr:colOff>
      <xdr:row>4</xdr:row>
      <xdr:rowOff>13230</xdr:rowOff>
    </xdr:to>
    <xdr:grpSp>
      <xdr:nvGrpSpPr>
        <xdr:cNvPr id="4" name="Grup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pSpPr/>
      </xdr:nvGrpSpPr>
      <xdr:grpSpPr>
        <a:xfrm>
          <a:off x="3029478" y="122261"/>
          <a:ext cx="10630564" cy="627848"/>
          <a:chOff x="2232291" y="76200"/>
          <a:chExt cx="6562459" cy="568325"/>
        </a:xfrm>
      </xdr:grpSpPr>
      <xdr:pic>
        <xdr:nvPicPr>
          <xdr:cNvPr id="6" name="Imagen 5" descr="C:\Users\DELL\Pictures\WhatsApp Image 2021-06-02 at 9.39.41 AM.jpeg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PicPr/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016750" y="76200"/>
            <a:ext cx="488490" cy="568325"/>
          </a:xfrm>
          <a:prstGeom prst="ellipse">
            <a:avLst/>
          </a:prstGeom>
          <a:ln w="3175" cap="rnd">
            <a:noFill/>
          </a:ln>
          <a:effectLst>
            <a:outerShdw blurRad="381000" dist="292100" dir="5400000" sx="-80000" sy="-18000" rotWithShape="0">
              <a:srgbClr val="000000">
                <a:alpha val="22000"/>
              </a:srgbClr>
            </a:outerShdw>
          </a:effectLst>
          <a:scene3d>
            <a:camera prst="orthographicFront"/>
            <a:lightRig rig="contrasting" dir="t">
              <a:rot lat="0" lon="0" rev="3000000"/>
            </a:lightRig>
          </a:scene3d>
          <a:sp3d contourW="7620">
            <a:bevelT w="95250" h="31750"/>
            <a:contourClr>
              <a:srgbClr val="333333"/>
            </a:contourClr>
          </a:sp3d>
        </xdr:spPr>
      </xdr:pic>
      <xdr:sp macro="" textlink="">
        <xdr:nvSpPr>
          <xdr:cNvPr id="7" name="Cuadro de texto 21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SpPr txBox="1"/>
        </xdr:nvSpPr>
        <xdr:spPr>
          <a:xfrm>
            <a:off x="7518400" y="164465"/>
            <a:ext cx="1276350" cy="349885"/>
          </a:xfrm>
          <a:prstGeom prst="rect">
            <a:avLst/>
          </a:prstGeom>
          <a:noFill/>
          <a:ln w="6350">
            <a:noFill/>
          </a:ln>
        </xdr:spPr>
        <xdr:txBody>
          <a:bodyPr rot="0" spcFirstLastPara="0" vert="horz" wrap="square" lIns="91440" tIns="45720" rIns="91440" bIns="45720" numCol="1" spcCol="0" rtlCol="0" fromWordArt="0" anchor="t" anchorCtr="0" forceAA="0" compatLnSpc="1">
            <a:prstTxWarp prst="textNoShape">
              <a:avLst/>
            </a:prstTxWarp>
            <a:noAutofit/>
          </a:bodyPr>
          <a:lstStyle/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PE" sz="1200" b="1">
                <a:solidFill>
                  <a:srgbClr val="3C3CC2"/>
                </a:solidFill>
                <a:effectLst/>
                <a:latin typeface="Berlin Sans FB Demi" panose="020E0802020502020306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EDUCACIÓN UGEL</a:t>
            </a:r>
            <a:endParaRPr lang="en-US" sz="16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PE" sz="1600" b="1">
                <a:solidFill>
                  <a:srgbClr val="3C3CC2"/>
                </a:solidFill>
                <a:effectLst/>
                <a:latin typeface="Berlin Sans FB Demi" panose="020E0802020502020306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HUACAYBAMBA</a:t>
            </a:r>
            <a:endParaRPr lang="en-US" sz="16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  <xdr:pic>
        <xdr:nvPicPr>
          <xdr:cNvPr id="8" name="Imagen 7" descr="MINEDU Designan Jefe de Comunicaciones - Red de gestores públicos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PicPr/>
        </xdr:nvPicPr>
        <xdr:blipFill rotWithShape="1"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42" t="9901" r="3114" b="7916"/>
          <a:stretch/>
        </xdr:blipFill>
        <xdr:spPr bwMode="auto">
          <a:xfrm>
            <a:off x="2232291" y="159723"/>
            <a:ext cx="1721485" cy="457200"/>
          </a:xfrm>
          <a:prstGeom prst="rect">
            <a:avLst/>
          </a:prstGeom>
          <a:noFill/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</xdr:grpSp>
    <xdr:clientData/>
  </xdr:twoCellAnchor>
  <xdr:twoCellAnchor editAs="oneCell">
    <xdr:from>
      <xdr:col>3</xdr:col>
      <xdr:colOff>211667</xdr:colOff>
      <xdr:row>0</xdr:row>
      <xdr:rowOff>116417</xdr:rowOff>
    </xdr:from>
    <xdr:to>
      <xdr:col>5</xdr:col>
      <xdr:colOff>369137</xdr:colOff>
      <xdr:row>3</xdr:row>
      <xdr:rowOff>176953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73750" y="116417"/>
          <a:ext cx="2275416" cy="63203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677333</xdr:colOff>
      <xdr:row>0</xdr:row>
      <xdr:rowOff>0</xdr:rowOff>
    </xdr:from>
    <xdr:to>
      <xdr:col>7</xdr:col>
      <xdr:colOff>338667</xdr:colOff>
      <xdr:row>4</xdr:row>
      <xdr:rowOff>111126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/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603" t="14596" r="15375" b="10966"/>
        <a:stretch/>
      </xdr:blipFill>
      <xdr:spPr bwMode="auto">
        <a:xfrm>
          <a:off x="8382000" y="0"/>
          <a:ext cx="1587500" cy="873126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5:J38"/>
  <sheetViews>
    <sheetView tabSelected="1" zoomScale="91" zoomScaleNormal="91" workbookViewId="0">
      <selection activeCell="K10" sqref="K10"/>
    </sheetView>
  </sheetViews>
  <sheetFormatPr baseColWidth="10" defaultRowHeight="14.4" x14ac:dyDescent="0.3"/>
  <cols>
    <col min="1" max="1" width="50.44140625" style="2" customWidth="1"/>
    <col min="2" max="2" width="17.88671875" style="1" customWidth="1"/>
    <col min="3" max="3" width="22.77734375" style="1" customWidth="1"/>
    <col min="4" max="4" width="15.6640625" style="1" customWidth="1"/>
    <col min="5" max="5" width="16" style="1" customWidth="1"/>
    <col min="6" max="6" width="15.109375" style="1" customWidth="1"/>
    <col min="7" max="8" width="13.88671875" style="1" customWidth="1"/>
    <col min="9" max="9" width="15.21875" style="1" customWidth="1"/>
    <col min="10" max="10" width="18.109375" style="1" customWidth="1"/>
  </cols>
  <sheetData>
    <row r="5" spans="1:10" x14ac:dyDescent="0.3">
      <c r="A5" s="26" t="s">
        <v>36</v>
      </c>
      <c r="B5" s="26"/>
      <c r="C5" s="26"/>
      <c r="D5" s="26"/>
      <c r="E5" s="26"/>
      <c r="F5" s="26"/>
      <c r="G5" s="26"/>
      <c r="H5" s="26"/>
      <c r="I5" s="26"/>
      <c r="J5" s="26"/>
    </row>
    <row r="6" spans="1:10" x14ac:dyDescent="0.3">
      <c r="A6" s="26"/>
      <c r="B6" s="26"/>
      <c r="C6" s="26"/>
      <c r="D6" s="26"/>
      <c r="E6" s="26"/>
      <c r="F6" s="26"/>
      <c r="G6" s="26"/>
      <c r="H6" s="26"/>
      <c r="I6" s="26"/>
      <c r="J6" s="26"/>
    </row>
    <row r="8" spans="1:10" ht="18" x14ac:dyDescent="0.35">
      <c r="A8" s="30" t="s">
        <v>9</v>
      </c>
      <c r="B8" s="30"/>
      <c r="C8" s="30"/>
      <c r="D8" s="30"/>
      <c r="E8" s="30"/>
      <c r="F8" s="30"/>
      <c r="G8" s="30"/>
      <c r="H8" s="30"/>
      <c r="I8" s="30"/>
      <c r="J8" s="30"/>
    </row>
    <row r="9" spans="1:10" ht="15.6" x14ac:dyDescent="0.3">
      <c r="A9" s="27" t="s">
        <v>0</v>
      </c>
      <c r="B9" s="28" t="s">
        <v>1</v>
      </c>
      <c r="C9" s="29" t="s">
        <v>2</v>
      </c>
      <c r="D9" s="28" t="s">
        <v>3</v>
      </c>
      <c r="E9" s="28"/>
      <c r="F9" s="28"/>
      <c r="G9" s="23" t="s">
        <v>4</v>
      </c>
      <c r="H9" s="24" t="s">
        <v>31</v>
      </c>
      <c r="I9" s="24" t="s">
        <v>32</v>
      </c>
      <c r="J9" s="23" t="s">
        <v>5</v>
      </c>
    </row>
    <row r="10" spans="1:10" ht="31.2" x14ac:dyDescent="0.3">
      <c r="A10" s="27"/>
      <c r="B10" s="28"/>
      <c r="C10" s="29"/>
      <c r="D10" s="7" t="s">
        <v>6</v>
      </c>
      <c r="E10" s="7" t="s">
        <v>7</v>
      </c>
      <c r="F10" s="7" t="s">
        <v>8</v>
      </c>
      <c r="G10" s="23"/>
      <c r="H10" s="25"/>
      <c r="I10" s="25"/>
      <c r="J10" s="23"/>
    </row>
    <row r="11" spans="1:10" ht="18" x14ac:dyDescent="0.35">
      <c r="A11" s="3" t="s">
        <v>12</v>
      </c>
      <c r="B11" s="4">
        <v>71916432</v>
      </c>
      <c r="C11" s="4">
        <v>7056615</v>
      </c>
      <c r="D11" s="4">
        <v>12</v>
      </c>
      <c r="E11" s="4">
        <v>8</v>
      </c>
      <c r="F11" s="4">
        <f>8+4</f>
        <v>12</v>
      </c>
      <c r="G11" s="5">
        <f>SUM(D11:F11)</f>
        <v>32</v>
      </c>
      <c r="H11" s="5">
        <v>40</v>
      </c>
      <c r="I11" s="5">
        <f>+G11+H11</f>
        <v>72</v>
      </c>
      <c r="J11" s="6" t="s">
        <v>34</v>
      </c>
    </row>
    <row r="12" spans="1:10" ht="18" x14ac:dyDescent="0.35">
      <c r="A12" s="3" t="s">
        <v>18</v>
      </c>
      <c r="B12" s="4">
        <v>48045286</v>
      </c>
      <c r="C12" s="4">
        <v>7054833</v>
      </c>
      <c r="D12" s="4">
        <v>12</v>
      </c>
      <c r="E12" s="4">
        <f>5+8</f>
        <v>13</v>
      </c>
      <c r="F12" s="4">
        <f>5+5.5</f>
        <v>10.5</v>
      </c>
      <c r="G12" s="5">
        <f t="shared" ref="G12" si="0">SUM(D12:F12)</f>
        <v>35.5</v>
      </c>
      <c r="H12" s="5">
        <v>20</v>
      </c>
      <c r="I12" s="5">
        <f>+G12+H12</f>
        <v>55.5</v>
      </c>
      <c r="J12" s="11" t="s">
        <v>35</v>
      </c>
    </row>
    <row r="13" spans="1:10" s="21" customFormat="1" ht="18" x14ac:dyDescent="0.35">
      <c r="A13" s="3" t="s">
        <v>29</v>
      </c>
      <c r="B13" s="4">
        <v>75147759</v>
      </c>
      <c r="C13" s="4">
        <v>7059986</v>
      </c>
      <c r="D13" s="4">
        <v>12</v>
      </c>
      <c r="E13" s="4">
        <v>8</v>
      </c>
      <c r="F13" s="4">
        <v>9.9</v>
      </c>
      <c r="G13" s="5">
        <f t="shared" ref="G13" si="1">SUM(D13:F13)</f>
        <v>29.9</v>
      </c>
      <c r="H13" s="5">
        <v>26</v>
      </c>
      <c r="I13" s="5">
        <f>+G13+H13</f>
        <v>55.9</v>
      </c>
      <c r="J13" s="11" t="s">
        <v>35</v>
      </c>
    </row>
    <row r="14" spans="1:10" s="20" customFormat="1" ht="18" x14ac:dyDescent="0.35">
      <c r="A14" s="8" t="s">
        <v>13</v>
      </c>
      <c r="B14" s="9">
        <v>74561377</v>
      </c>
      <c r="C14" s="9">
        <v>7058391</v>
      </c>
      <c r="D14" s="9"/>
      <c r="E14" s="9"/>
      <c r="F14" s="9"/>
      <c r="G14" s="10"/>
      <c r="H14" s="10"/>
      <c r="I14" s="10"/>
      <c r="J14" s="11" t="s">
        <v>33</v>
      </c>
    </row>
    <row r="15" spans="1:10" s="20" customFormat="1" ht="18" x14ac:dyDescent="0.35">
      <c r="A15" s="8" t="s">
        <v>19</v>
      </c>
      <c r="B15" s="9">
        <v>71931493</v>
      </c>
      <c r="C15" s="9">
        <v>7060570</v>
      </c>
      <c r="D15" s="9"/>
      <c r="E15" s="9"/>
      <c r="F15" s="9"/>
      <c r="G15" s="10"/>
      <c r="H15" s="10"/>
      <c r="I15" s="10"/>
      <c r="J15" s="11" t="s">
        <v>33</v>
      </c>
    </row>
    <row r="16" spans="1:10" s="20" customFormat="1" ht="18" x14ac:dyDescent="0.35">
      <c r="A16" s="8" t="s">
        <v>20</v>
      </c>
      <c r="B16" s="9">
        <v>46117354</v>
      </c>
      <c r="C16" s="9">
        <v>7060454</v>
      </c>
      <c r="D16" s="9"/>
      <c r="E16" s="9"/>
      <c r="F16" s="9"/>
      <c r="G16" s="10"/>
      <c r="H16" s="10"/>
      <c r="I16" s="10"/>
      <c r="J16" s="11" t="s">
        <v>33</v>
      </c>
    </row>
    <row r="18" spans="1:10" ht="18" x14ac:dyDescent="0.35">
      <c r="A18" s="31" t="s">
        <v>10</v>
      </c>
      <c r="B18" s="31"/>
      <c r="C18" s="31"/>
      <c r="D18" s="31"/>
      <c r="E18" s="31"/>
      <c r="F18" s="31"/>
      <c r="G18" s="31"/>
      <c r="H18" s="31"/>
      <c r="I18" s="31"/>
      <c r="J18" s="31"/>
    </row>
    <row r="19" spans="1:10" ht="15.6" x14ac:dyDescent="0.3">
      <c r="A19" s="27" t="s">
        <v>0</v>
      </c>
      <c r="B19" s="28" t="s">
        <v>1</v>
      </c>
      <c r="C19" s="29" t="s">
        <v>2</v>
      </c>
      <c r="D19" s="28" t="s">
        <v>3</v>
      </c>
      <c r="E19" s="28"/>
      <c r="F19" s="28"/>
      <c r="G19" s="23" t="s">
        <v>4</v>
      </c>
      <c r="H19" s="24" t="s">
        <v>31</v>
      </c>
      <c r="I19" s="24" t="s">
        <v>32</v>
      </c>
      <c r="J19" s="23" t="s">
        <v>5</v>
      </c>
    </row>
    <row r="20" spans="1:10" ht="31.2" x14ac:dyDescent="0.3">
      <c r="A20" s="27"/>
      <c r="B20" s="28"/>
      <c r="C20" s="29"/>
      <c r="D20" s="7" t="s">
        <v>6</v>
      </c>
      <c r="E20" s="7" t="s">
        <v>7</v>
      </c>
      <c r="F20" s="7" t="s">
        <v>8</v>
      </c>
      <c r="G20" s="23"/>
      <c r="H20" s="25"/>
      <c r="I20" s="25"/>
      <c r="J20" s="23"/>
    </row>
    <row r="21" spans="1:10" s="21" customFormat="1" ht="18" x14ac:dyDescent="0.35">
      <c r="A21" s="15" t="s">
        <v>28</v>
      </c>
      <c r="B21" s="13">
        <v>71616127</v>
      </c>
      <c r="C21" s="14">
        <v>7059999</v>
      </c>
      <c r="D21" s="4">
        <v>12</v>
      </c>
      <c r="E21" s="4">
        <f>5+8</f>
        <v>13</v>
      </c>
      <c r="F21" s="4">
        <v>11.2</v>
      </c>
      <c r="G21" s="5">
        <f t="shared" ref="G21" si="2">SUM(D21:F21)</f>
        <v>36.200000000000003</v>
      </c>
      <c r="H21" s="5">
        <v>26</v>
      </c>
      <c r="I21" s="5">
        <f>+G21+H21</f>
        <v>62.2</v>
      </c>
      <c r="J21" s="6" t="s">
        <v>34</v>
      </c>
    </row>
    <row r="22" spans="1:10" ht="18" x14ac:dyDescent="0.35">
      <c r="A22" s="15" t="s">
        <v>27</v>
      </c>
      <c r="B22" s="13">
        <v>74537286</v>
      </c>
      <c r="C22" s="14">
        <v>7057346</v>
      </c>
      <c r="D22" s="4">
        <v>10</v>
      </c>
      <c r="E22" s="4">
        <v>8</v>
      </c>
      <c r="F22" s="4">
        <f>4.4+3.5</f>
        <v>7.9</v>
      </c>
      <c r="G22" s="5">
        <f t="shared" ref="G22" si="3">SUM(D22:F22)</f>
        <v>25.9</v>
      </c>
      <c r="H22" s="5">
        <v>30</v>
      </c>
      <c r="I22" s="5">
        <f>+G22+H22</f>
        <v>55.9</v>
      </c>
      <c r="J22" s="11" t="s">
        <v>35</v>
      </c>
    </row>
    <row r="23" spans="1:10" s="20" customFormat="1" ht="18" x14ac:dyDescent="0.35">
      <c r="A23" s="16" t="s">
        <v>26</v>
      </c>
      <c r="B23" s="17">
        <v>74301333</v>
      </c>
      <c r="C23" s="18">
        <v>7057080</v>
      </c>
      <c r="D23" s="9">
        <v>10</v>
      </c>
      <c r="E23" s="9">
        <f>5+8</f>
        <v>13</v>
      </c>
      <c r="F23" s="9"/>
      <c r="G23" s="10">
        <f t="shared" ref="G23:G26" si="4">SUM(D23:F23)</f>
        <v>23</v>
      </c>
      <c r="H23" s="10"/>
      <c r="I23" s="10"/>
      <c r="J23" s="11" t="s">
        <v>33</v>
      </c>
    </row>
    <row r="24" spans="1:10" s="20" customFormat="1" ht="18" x14ac:dyDescent="0.35">
      <c r="A24" s="19" t="s">
        <v>30</v>
      </c>
      <c r="B24" s="17">
        <v>73124732</v>
      </c>
      <c r="C24" s="18">
        <v>4045939</v>
      </c>
      <c r="D24" s="9">
        <v>10</v>
      </c>
      <c r="E24" s="9">
        <v>8</v>
      </c>
      <c r="F24" s="9">
        <f>2.8+0.5</f>
        <v>3.3</v>
      </c>
      <c r="G24" s="10">
        <f t="shared" si="4"/>
        <v>21.3</v>
      </c>
      <c r="H24" s="10"/>
      <c r="I24" s="10"/>
      <c r="J24" s="11" t="s">
        <v>33</v>
      </c>
    </row>
    <row r="25" spans="1:10" s="20" customFormat="1" ht="18" x14ac:dyDescent="0.35">
      <c r="A25" s="8" t="s">
        <v>23</v>
      </c>
      <c r="B25" s="9">
        <v>75842128</v>
      </c>
      <c r="C25" s="9">
        <v>7051907</v>
      </c>
      <c r="D25" s="9">
        <v>10</v>
      </c>
      <c r="E25" s="9">
        <v>7</v>
      </c>
      <c r="F25" s="9"/>
      <c r="G25" s="10">
        <f t="shared" si="4"/>
        <v>17</v>
      </c>
      <c r="H25" s="10"/>
      <c r="I25" s="10"/>
      <c r="J25" s="11" t="s">
        <v>33</v>
      </c>
    </row>
    <row r="26" spans="1:10" s="20" customFormat="1" ht="18" x14ac:dyDescent="0.35">
      <c r="A26" s="16" t="s">
        <v>25</v>
      </c>
      <c r="B26" s="17">
        <v>71818998</v>
      </c>
      <c r="C26" s="18">
        <v>7056731</v>
      </c>
      <c r="D26" s="9">
        <v>10</v>
      </c>
      <c r="E26" s="9">
        <v>2</v>
      </c>
      <c r="F26" s="9"/>
      <c r="G26" s="10">
        <f t="shared" si="4"/>
        <v>12</v>
      </c>
      <c r="H26" s="10"/>
      <c r="I26" s="10"/>
      <c r="J26" s="11" t="s">
        <v>33</v>
      </c>
    </row>
    <row r="27" spans="1:10" s="20" customFormat="1" ht="18" x14ac:dyDescent="0.35">
      <c r="A27" s="8" t="s">
        <v>24</v>
      </c>
      <c r="B27" s="9">
        <v>73638946</v>
      </c>
      <c r="C27" s="9">
        <v>7052715</v>
      </c>
      <c r="D27" s="9"/>
      <c r="E27" s="9"/>
      <c r="F27" s="9"/>
      <c r="G27" s="10"/>
      <c r="H27" s="10"/>
      <c r="I27" s="10"/>
      <c r="J27" s="11" t="s">
        <v>33</v>
      </c>
    </row>
    <row r="29" spans="1:10" ht="18" x14ac:dyDescent="0.35">
      <c r="A29" s="31" t="s">
        <v>11</v>
      </c>
      <c r="B29" s="31"/>
      <c r="C29" s="31"/>
      <c r="D29" s="31"/>
      <c r="E29" s="31"/>
      <c r="F29" s="31"/>
      <c r="G29" s="31"/>
      <c r="H29" s="31"/>
      <c r="I29" s="31"/>
      <c r="J29" s="31"/>
    </row>
    <row r="30" spans="1:10" ht="15.6" x14ac:dyDescent="0.3">
      <c r="A30" s="27" t="s">
        <v>0</v>
      </c>
      <c r="B30" s="28" t="s">
        <v>1</v>
      </c>
      <c r="C30" s="29" t="s">
        <v>2</v>
      </c>
      <c r="D30" s="28" t="s">
        <v>3</v>
      </c>
      <c r="E30" s="28"/>
      <c r="F30" s="28"/>
      <c r="G30" s="23" t="s">
        <v>4</v>
      </c>
      <c r="H30" s="24" t="s">
        <v>31</v>
      </c>
      <c r="I30" s="24" t="s">
        <v>32</v>
      </c>
      <c r="J30" s="23" t="s">
        <v>5</v>
      </c>
    </row>
    <row r="31" spans="1:10" ht="31.2" x14ac:dyDescent="0.3">
      <c r="A31" s="27"/>
      <c r="B31" s="28"/>
      <c r="C31" s="29"/>
      <c r="D31" s="12" t="s">
        <v>6</v>
      </c>
      <c r="E31" s="12" t="s">
        <v>7</v>
      </c>
      <c r="F31" s="12" t="s">
        <v>8</v>
      </c>
      <c r="G31" s="23"/>
      <c r="H31" s="25"/>
      <c r="I31" s="25"/>
      <c r="J31" s="23"/>
    </row>
    <row r="32" spans="1:10" ht="16.2" customHeight="1" x14ac:dyDescent="0.35">
      <c r="A32" s="3" t="s">
        <v>14</v>
      </c>
      <c r="B32" s="4">
        <v>43500212</v>
      </c>
      <c r="C32" s="4">
        <v>7057179</v>
      </c>
      <c r="D32" s="4">
        <v>12</v>
      </c>
      <c r="E32" s="4">
        <v>8</v>
      </c>
      <c r="F32" s="4">
        <f>3.8+9.5</f>
        <v>13.3</v>
      </c>
      <c r="G32" s="5">
        <f t="shared" ref="G32:G36" si="5">SUM(D32:F32)</f>
        <v>33.299999999999997</v>
      </c>
      <c r="H32" s="5">
        <v>31</v>
      </c>
      <c r="I32" s="5">
        <f>+G32+H32</f>
        <v>64.3</v>
      </c>
      <c r="J32" s="6" t="s">
        <v>34</v>
      </c>
    </row>
    <row r="33" spans="1:10" s="20" customFormat="1" ht="18" x14ac:dyDescent="0.35">
      <c r="A33" s="8" t="s">
        <v>22</v>
      </c>
      <c r="B33" s="9">
        <v>77903151</v>
      </c>
      <c r="C33" s="9">
        <v>7060144</v>
      </c>
      <c r="D33" s="9">
        <v>12</v>
      </c>
      <c r="E33" s="9">
        <v>8</v>
      </c>
      <c r="F33" s="9">
        <v>4.2</v>
      </c>
      <c r="G33" s="10">
        <f t="shared" si="5"/>
        <v>24.2</v>
      </c>
      <c r="H33" s="10"/>
      <c r="I33" s="10"/>
      <c r="J33" s="11" t="s">
        <v>33</v>
      </c>
    </row>
    <row r="34" spans="1:10" s="20" customFormat="1" ht="18" x14ac:dyDescent="0.35">
      <c r="A34" s="8" t="s">
        <v>17</v>
      </c>
      <c r="B34" s="9">
        <v>74213313</v>
      </c>
      <c r="C34" s="9">
        <v>7054833</v>
      </c>
      <c r="D34" s="9">
        <v>12</v>
      </c>
      <c r="E34" s="9">
        <v>8</v>
      </c>
      <c r="F34" s="9"/>
      <c r="G34" s="10">
        <f t="shared" si="5"/>
        <v>20</v>
      </c>
      <c r="H34" s="10"/>
      <c r="I34" s="10"/>
      <c r="J34" s="11" t="s">
        <v>33</v>
      </c>
    </row>
    <row r="35" spans="1:10" s="20" customFormat="1" ht="18" x14ac:dyDescent="0.35">
      <c r="A35" s="8" t="s">
        <v>21</v>
      </c>
      <c r="B35" s="9">
        <v>44216805</v>
      </c>
      <c r="C35" s="9">
        <v>7060655</v>
      </c>
      <c r="D35" s="9">
        <v>12</v>
      </c>
      <c r="E35" s="9">
        <v>6</v>
      </c>
      <c r="F35" s="9"/>
      <c r="G35" s="10">
        <f t="shared" si="5"/>
        <v>18</v>
      </c>
      <c r="H35" s="10"/>
      <c r="I35" s="10"/>
      <c r="J35" s="11" t="s">
        <v>33</v>
      </c>
    </row>
    <row r="36" spans="1:10" s="20" customFormat="1" ht="18" x14ac:dyDescent="0.35">
      <c r="A36" s="8" t="s">
        <v>16</v>
      </c>
      <c r="B36" s="9">
        <v>72762035</v>
      </c>
      <c r="C36" s="9">
        <v>7058344</v>
      </c>
      <c r="D36" s="9">
        <v>12</v>
      </c>
      <c r="E36" s="9"/>
      <c r="F36" s="9"/>
      <c r="G36" s="10">
        <f t="shared" si="5"/>
        <v>12</v>
      </c>
      <c r="H36" s="10"/>
      <c r="I36" s="10"/>
      <c r="J36" s="11" t="s">
        <v>33</v>
      </c>
    </row>
    <row r="37" spans="1:10" s="20" customFormat="1" ht="18" x14ac:dyDescent="0.35">
      <c r="A37" s="8" t="s">
        <v>15</v>
      </c>
      <c r="B37" s="9">
        <v>71247543</v>
      </c>
      <c r="C37" s="9">
        <v>7053846</v>
      </c>
      <c r="D37" s="9"/>
      <c r="E37" s="9"/>
      <c r="F37" s="9"/>
      <c r="G37" s="10"/>
      <c r="H37" s="10"/>
      <c r="I37" s="10"/>
      <c r="J37" s="11" t="s">
        <v>33</v>
      </c>
    </row>
    <row r="38" spans="1:10" ht="18" x14ac:dyDescent="0.3">
      <c r="A38" s="22"/>
    </row>
  </sheetData>
  <mergeCells count="28">
    <mergeCell ref="J19:J20"/>
    <mergeCell ref="A19:A20"/>
    <mergeCell ref="B19:B20"/>
    <mergeCell ref="C19:C20"/>
    <mergeCell ref="D19:F19"/>
    <mergeCell ref="A29:J29"/>
    <mergeCell ref="J30:J31"/>
    <mergeCell ref="A30:A31"/>
    <mergeCell ref="B30:B31"/>
    <mergeCell ref="C30:C31"/>
    <mergeCell ref="D30:F30"/>
    <mergeCell ref="G30:G31"/>
    <mergeCell ref="G19:G20"/>
    <mergeCell ref="H19:H20"/>
    <mergeCell ref="H30:H31"/>
    <mergeCell ref="A5:J6"/>
    <mergeCell ref="J9:J10"/>
    <mergeCell ref="A9:A10"/>
    <mergeCell ref="B9:B10"/>
    <mergeCell ref="C9:C10"/>
    <mergeCell ref="D9:F9"/>
    <mergeCell ref="G9:G10"/>
    <mergeCell ref="A8:J8"/>
    <mergeCell ref="H9:H10"/>
    <mergeCell ref="I19:I20"/>
    <mergeCell ref="I9:I10"/>
    <mergeCell ref="I30:I31"/>
    <mergeCell ref="A18:J18"/>
  </mergeCells>
  <pageMargins left="0.62992125984251968" right="0.23622047244094491" top="0.74803149606299213" bottom="0.74803149606299213" header="0.31496062992125984" footer="0.31496062992125984"/>
  <pageSetup scale="65" fitToHeight="0" orientation="landscape" horizontalDpi="360" verticalDpi="360" r:id="rId1"/>
  <ignoredErrors>
    <ignoredError sqref="G13 G25:G26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Hoja3</vt:lpstr>
      <vt:lpstr>Hoja3!Área_de_impresión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ASESORIA LEGAL</dc:creator>
  <cp:lastModifiedBy>alemberth</cp:lastModifiedBy>
  <cp:lastPrinted>2026-04-01T23:26:38Z</cp:lastPrinted>
  <dcterms:created xsi:type="dcterms:W3CDTF">2023-05-02T23:01:47Z</dcterms:created>
  <dcterms:modified xsi:type="dcterms:W3CDTF">2026-04-02T00:09:21Z</dcterms:modified>
</cp:coreProperties>
</file>